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35" windowHeight="126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Sheet1!$F$5:$O$44</definedName>
  </definedNames>
  <calcPr calcId="145621"/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9" i="1"/>
  <c r="K21" i="1"/>
  <c r="K22" i="1"/>
  <c r="K23" i="1"/>
  <c r="K24" i="1"/>
  <c r="K9" i="1"/>
  <c r="K10" i="1"/>
  <c r="K11" i="1"/>
  <c r="G10" i="1"/>
  <c r="G11" i="1" s="1"/>
  <c r="L21" i="1" l="1"/>
  <c r="M21" i="1" s="1"/>
  <c r="N21" i="1" s="1"/>
  <c r="L10" i="1"/>
  <c r="M10" i="1" s="1"/>
  <c r="N10" i="1" s="1"/>
  <c r="L9" i="1"/>
  <c r="M9" i="1" s="1"/>
  <c r="N9" i="1" s="1"/>
  <c r="J30" i="1"/>
  <c r="J32" i="1"/>
  <c r="J31" i="1"/>
  <c r="K36" i="1"/>
  <c r="L36" i="1" s="1"/>
  <c r="M36" i="1" s="1"/>
  <c r="N36" i="1" s="1"/>
  <c r="J29" i="1"/>
  <c r="J33" i="1"/>
  <c r="J36" i="1"/>
  <c r="K37" i="1"/>
  <c r="L37" i="1" s="1"/>
  <c r="M37" i="1" s="1"/>
  <c r="N37" i="1" s="1"/>
  <c r="J43" i="1"/>
  <c r="J42" i="1"/>
  <c r="J41" i="1"/>
  <c r="J40" i="1"/>
  <c r="J39" i="1"/>
  <c r="J38" i="1"/>
  <c r="J37" i="1"/>
  <c r="J35" i="1"/>
  <c r="K38" i="1"/>
  <c r="L38" i="1" s="1"/>
  <c r="M38" i="1" s="1"/>
  <c r="N38" i="1" s="1"/>
  <c r="J34" i="1"/>
  <c r="K12" i="1"/>
  <c r="G12" i="1"/>
  <c r="L22" i="1" s="1"/>
  <c r="M22" i="1" s="1"/>
  <c r="N22" i="1" s="1"/>
  <c r="L24" i="1" l="1"/>
  <c r="M24" i="1" s="1"/>
  <c r="N24" i="1" s="1"/>
  <c r="L11" i="1"/>
  <c r="M11" i="1" s="1"/>
  <c r="N11" i="1" s="1"/>
  <c r="L12" i="1"/>
  <c r="M12" i="1" s="1"/>
  <c r="N12" i="1" s="1"/>
  <c r="L23" i="1"/>
  <c r="M23" i="1" s="1"/>
  <c r="N23" i="1" s="1"/>
  <c r="K39" i="1"/>
  <c r="L39" i="1" s="1"/>
  <c r="M39" i="1" s="1"/>
  <c r="N39" i="1" s="1"/>
  <c r="K25" i="1"/>
  <c r="L25" i="1" s="1"/>
  <c r="M25" i="1" s="1"/>
  <c r="N25" i="1" s="1"/>
  <c r="K13" i="1"/>
  <c r="L13" i="1" s="1"/>
  <c r="M13" i="1" s="1"/>
  <c r="N13" i="1" s="1"/>
  <c r="K40" i="1" l="1"/>
  <c r="L40" i="1" s="1"/>
  <c r="M40" i="1" s="1"/>
  <c r="N40" i="1" s="1"/>
  <c r="K26" i="1"/>
  <c r="L26" i="1" s="1"/>
  <c r="M26" i="1" s="1"/>
  <c r="N26" i="1" s="1"/>
  <c r="K14" i="1"/>
  <c r="L14" i="1" s="1"/>
  <c r="M14" i="1" s="1"/>
  <c r="N14" i="1" s="1"/>
  <c r="K41" i="1" l="1"/>
  <c r="L41" i="1" s="1"/>
  <c r="M41" i="1" s="1"/>
  <c r="N41" i="1" s="1"/>
  <c r="K27" i="1"/>
  <c r="L27" i="1" s="1"/>
  <c r="M27" i="1" s="1"/>
  <c r="N27" i="1" s="1"/>
  <c r="K15" i="1"/>
  <c r="L15" i="1" s="1"/>
  <c r="M15" i="1" s="1"/>
  <c r="N15" i="1" s="1"/>
  <c r="K42" i="1" l="1"/>
  <c r="L42" i="1" s="1"/>
  <c r="M42" i="1" s="1"/>
  <c r="N42" i="1" s="1"/>
  <c r="K28" i="1"/>
  <c r="L28" i="1" s="1"/>
  <c r="M28" i="1" s="1"/>
  <c r="N28" i="1" s="1"/>
  <c r="K16" i="1"/>
  <c r="L16" i="1" s="1"/>
  <c r="M16" i="1" s="1"/>
  <c r="N16" i="1" s="1"/>
  <c r="K43" i="1" l="1"/>
  <c r="L43" i="1" s="1"/>
  <c r="M43" i="1" s="1"/>
  <c r="N43" i="1" s="1"/>
  <c r="K29" i="1"/>
  <c r="L29" i="1" s="1"/>
  <c r="M29" i="1" s="1"/>
  <c r="N29" i="1" s="1"/>
  <c r="K17" i="1"/>
  <c r="L17" i="1" s="1"/>
  <c r="M17" i="1" s="1"/>
  <c r="N17" i="1" s="1"/>
  <c r="K30" i="1" l="1"/>
  <c r="L30" i="1" s="1"/>
  <c r="M30" i="1" s="1"/>
  <c r="N30" i="1" s="1"/>
  <c r="K18" i="1"/>
  <c r="L18" i="1" s="1"/>
  <c r="M18" i="1" s="1"/>
  <c r="N18" i="1" s="1"/>
  <c r="K31" i="1" l="1"/>
  <c r="L31" i="1" s="1"/>
  <c r="M31" i="1" s="1"/>
  <c r="N31" i="1" s="1"/>
  <c r="K20" i="1"/>
  <c r="L20" i="1" s="1"/>
  <c r="M20" i="1" s="1"/>
  <c r="N20" i="1" s="1"/>
  <c r="K19" i="1"/>
  <c r="L19" i="1" s="1"/>
  <c r="M19" i="1" s="1"/>
  <c r="N19" i="1" s="1"/>
  <c r="K32" i="1" l="1"/>
  <c r="L32" i="1" s="1"/>
  <c r="M32" i="1" s="1"/>
  <c r="N32" i="1" s="1"/>
  <c r="K33" i="1" l="1"/>
  <c r="L33" i="1" s="1"/>
  <c r="M33" i="1" s="1"/>
  <c r="N33" i="1" s="1"/>
  <c r="K35" i="1" l="1"/>
  <c r="L35" i="1" s="1"/>
  <c r="M35" i="1" s="1"/>
  <c r="N35" i="1" s="1"/>
  <c r="K34" i="1"/>
  <c r="L34" i="1" s="1"/>
  <c r="M34" i="1" s="1"/>
  <c r="N34" i="1" s="1"/>
</calcChain>
</file>

<file path=xl/sharedStrings.xml><?xml version="1.0" encoding="utf-8"?>
<sst xmlns="http://schemas.openxmlformats.org/spreadsheetml/2006/main" count="16" uniqueCount="13">
  <si>
    <t>Cup Radius</t>
  </si>
  <si>
    <t>Cup Diameter</t>
  </si>
  <si>
    <t>Cup Circumference</t>
  </si>
  <si>
    <t>Pulses/sec</t>
  </si>
  <si>
    <t>Pulses/min</t>
  </si>
  <si>
    <t>feet</t>
  </si>
  <si>
    <t>inches</t>
  </si>
  <si>
    <t>feet/min</t>
  </si>
  <si>
    <t>feet/hr</t>
  </si>
  <si>
    <t>Knots</t>
  </si>
  <si>
    <t>Pulses/(10 sec)</t>
  </si>
  <si>
    <t>Pulses/Revolution</t>
  </si>
  <si>
    <t>Standard Horizon WS45 Windspeed Calibration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</si>
</sst>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6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8"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I8:N43" totalsRowShown="0" headerRowDxfId="7" dataDxfId="6">
  <tableColumns count="6">
    <tableColumn id="1" name="Pulses/sec" dataDxfId="4">
      <calculatedColumnFormula>I8+0.5</calculatedColumnFormula>
    </tableColumn>
    <tableColumn id="2" name="Pulses/(10 sec)" dataDxfId="5"/>
    <tableColumn id="3" name="Pulses/min" dataDxfId="2">
      <calculatedColumnFormula>I9*60</calculatedColumnFormula>
    </tableColumn>
    <tableColumn id="4" name="feet/min" dataDxfId="0">
      <calculatedColumnFormula>K9*(G$12)</calculatedColumnFormula>
    </tableColumn>
    <tableColumn id="5" name="feet/hr" dataDxfId="1" dataCellStyle="Comma">
      <calculatedColumnFormula>L9*60</calculatedColumnFormula>
    </tableColumn>
    <tableColumn id="6" name="Knots" dataDxfId="3">
      <calculatedColumnFormula>M9/6076.12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N43"/>
  <sheetViews>
    <sheetView tabSelected="1" workbookViewId="0">
      <selection activeCell="P11" sqref="P11"/>
    </sheetView>
  </sheetViews>
  <sheetFormatPr defaultRowHeight="15" x14ac:dyDescent="0.25"/>
  <cols>
    <col min="6" max="6" width="16.125" style="1" bestFit="1" customWidth="1"/>
    <col min="9" max="9" width="9.375" style="3" bestFit="1" customWidth="1"/>
    <col min="10" max="10" width="13.25" style="3" bestFit="1" customWidth="1"/>
    <col min="11" max="11" width="9.75" style="3" bestFit="1" customWidth="1"/>
    <col min="12" max="12" width="8" style="3" hidden="1" customWidth="1"/>
    <col min="13" max="13" width="8.625" style="3" hidden="1" customWidth="1"/>
    <col min="14" max="14" width="7.125" style="3" customWidth="1"/>
  </cols>
  <sheetData>
    <row r="6" spans="6:14" x14ac:dyDescent="0.25">
      <c r="I6" s="8" t="s">
        <v>12</v>
      </c>
      <c r="J6" s="8"/>
      <c r="K6" s="8"/>
      <c r="L6" s="8"/>
      <c r="M6" s="8"/>
      <c r="N6" s="8"/>
    </row>
    <row r="7" spans="6:14" x14ac:dyDescent="0.25">
      <c r="I7" s="5"/>
      <c r="J7" s="5"/>
      <c r="K7" s="5"/>
      <c r="L7" s="5"/>
      <c r="M7" s="5"/>
      <c r="N7" s="5"/>
    </row>
    <row r="8" spans="6:14" x14ac:dyDescent="0.25">
      <c r="I8" s="5" t="s">
        <v>3</v>
      </c>
      <c r="J8" s="5" t="s">
        <v>10</v>
      </c>
      <c r="K8" s="5" t="s">
        <v>4</v>
      </c>
      <c r="L8" s="5" t="s">
        <v>7</v>
      </c>
      <c r="M8" s="5" t="s">
        <v>8</v>
      </c>
      <c r="N8" s="5" t="s">
        <v>9</v>
      </c>
    </row>
    <row r="9" spans="6:14" x14ac:dyDescent="0.25">
      <c r="F9" s="1" t="s">
        <v>0</v>
      </c>
      <c r="G9" s="2">
        <v>2.5</v>
      </c>
      <c r="H9" t="s">
        <v>6</v>
      </c>
      <c r="I9" s="4">
        <f>$G$13</f>
        <v>2</v>
      </c>
      <c r="J9" s="4">
        <f>I9*10</f>
        <v>20</v>
      </c>
      <c r="K9" s="3">
        <f t="shared" ref="K9:K16" si="0">I9*60</f>
        <v>120</v>
      </c>
      <c r="L9" s="7">
        <f>K9*(G$12)</f>
        <v>157.07963267948966</v>
      </c>
      <c r="M9" s="6">
        <f t="shared" ref="M9:M16" si="1">L9*60</f>
        <v>9424.7779607693792</v>
      </c>
      <c r="N9" s="4">
        <f t="shared" ref="N9:N16" si="2">M9/6076.12</f>
        <v>1.5511178121514024</v>
      </c>
    </row>
    <row r="10" spans="6:14" x14ac:dyDescent="0.25">
      <c r="F10" s="1" t="s">
        <v>1</v>
      </c>
      <c r="G10" s="2">
        <f>2*G9</f>
        <v>5</v>
      </c>
      <c r="H10" t="s">
        <v>6</v>
      </c>
      <c r="I10" s="4">
        <f>I9+($G$13/2)</f>
        <v>3</v>
      </c>
      <c r="J10" s="4">
        <f t="shared" ref="J10:J43" si="3">I10*10</f>
        <v>30</v>
      </c>
      <c r="K10" s="3">
        <f t="shared" si="0"/>
        <v>180</v>
      </c>
      <c r="L10" s="7">
        <f t="shared" ref="L10:L20" si="4">K10*(G$12)</f>
        <v>235.61944901923451</v>
      </c>
      <c r="M10" s="6">
        <f t="shared" si="1"/>
        <v>14137.16694115407</v>
      </c>
      <c r="N10" s="4">
        <f t="shared" si="2"/>
        <v>2.326676718227104</v>
      </c>
    </row>
    <row r="11" spans="6:14" x14ac:dyDescent="0.25">
      <c r="F11" s="1" t="s">
        <v>2</v>
      </c>
      <c r="G11" s="2">
        <f>PI()*G10</f>
        <v>15.707963267948966</v>
      </c>
      <c r="H11" t="s">
        <v>6</v>
      </c>
      <c r="I11" s="4">
        <f t="shared" ref="I11:I26" si="5">I10+($G$13/2)</f>
        <v>4</v>
      </c>
      <c r="J11" s="4">
        <f t="shared" si="3"/>
        <v>40</v>
      </c>
      <c r="K11" s="3">
        <f t="shared" si="0"/>
        <v>240</v>
      </c>
      <c r="L11" s="7">
        <f t="shared" si="4"/>
        <v>314.15926535897933</v>
      </c>
      <c r="M11" s="6">
        <f t="shared" si="1"/>
        <v>18849.555921538758</v>
      </c>
      <c r="N11" s="4">
        <f t="shared" si="2"/>
        <v>3.1022356243028049</v>
      </c>
    </row>
    <row r="12" spans="6:14" x14ac:dyDescent="0.25">
      <c r="F12" s="1" t="s">
        <v>2</v>
      </c>
      <c r="G12" s="2">
        <f>G11/12</f>
        <v>1.3089969389957472</v>
      </c>
      <c r="H12" t="s">
        <v>5</v>
      </c>
      <c r="I12" s="4">
        <f t="shared" si="5"/>
        <v>5</v>
      </c>
      <c r="J12" s="4">
        <f t="shared" si="3"/>
        <v>50</v>
      </c>
      <c r="K12" s="3">
        <f t="shared" si="0"/>
        <v>300</v>
      </c>
      <c r="L12" s="7">
        <f t="shared" si="4"/>
        <v>392.69908169872417</v>
      </c>
      <c r="M12" s="6">
        <f t="shared" si="1"/>
        <v>23561.944901923449</v>
      </c>
      <c r="N12" s="4">
        <f t="shared" si="2"/>
        <v>3.8777945303785062</v>
      </c>
    </row>
    <row r="13" spans="6:14" x14ac:dyDescent="0.25">
      <c r="F13" s="1" t="s">
        <v>11</v>
      </c>
      <c r="G13">
        <v>2</v>
      </c>
      <c r="I13" s="4">
        <f t="shared" si="5"/>
        <v>6</v>
      </c>
      <c r="J13" s="4">
        <f t="shared" si="3"/>
        <v>60</v>
      </c>
      <c r="K13" s="3">
        <f t="shared" si="0"/>
        <v>360</v>
      </c>
      <c r="L13" s="7">
        <f t="shared" si="4"/>
        <v>471.23889803846902</v>
      </c>
      <c r="M13" s="6">
        <f t="shared" si="1"/>
        <v>28274.333882308139</v>
      </c>
      <c r="N13" s="4">
        <f t="shared" si="2"/>
        <v>4.653353436454208</v>
      </c>
    </row>
    <row r="14" spans="6:14" x14ac:dyDescent="0.25">
      <c r="I14" s="4">
        <f t="shared" si="5"/>
        <v>7</v>
      </c>
      <c r="J14" s="4">
        <f t="shared" si="3"/>
        <v>70</v>
      </c>
      <c r="K14" s="3">
        <f t="shared" si="0"/>
        <v>420</v>
      </c>
      <c r="L14" s="7">
        <f t="shared" si="4"/>
        <v>549.77871437821386</v>
      </c>
      <c r="M14" s="6">
        <f t="shared" si="1"/>
        <v>32986.722862692834</v>
      </c>
      <c r="N14" s="4">
        <f t="shared" si="2"/>
        <v>5.4289123425299097</v>
      </c>
    </row>
    <row r="15" spans="6:14" x14ac:dyDescent="0.25">
      <c r="I15" s="4">
        <f t="shared" si="5"/>
        <v>8</v>
      </c>
      <c r="J15" s="4">
        <f t="shared" si="3"/>
        <v>80</v>
      </c>
      <c r="K15" s="3">
        <f t="shared" si="0"/>
        <v>480</v>
      </c>
      <c r="L15" s="7">
        <f t="shared" si="4"/>
        <v>628.31853071795865</v>
      </c>
      <c r="M15" s="6">
        <f t="shared" si="1"/>
        <v>37699.111843077517</v>
      </c>
      <c r="N15" s="4">
        <f t="shared" si="2"/>
        <v>6.2044712486056097</v>
      </c>
    </row>
    <row r="16" spans="6:14" x14ac:dyDescent="0.25">
      <c r="I16" s="4">
        <f t="shared" si="5"/>
        <v>9</v>
      </c>
      <c r="J16" s="4">
        <f t="shared" si="3"/>
        <v>90</v>
      </c>
      <c r="K16" s="3">
        <f t="shared" si="0"/>
        <v>540</v>
      </c>
      <c r="L16" s="7">
        <f t="shared" si="4"/>
        <v>706.85834705770344</v>
      </c>
      <c r="M16" s="6">
        <f t="shared" si="1"/>
        <v>42411.500823462207</v>
      </c>
      <c r="N16" s="4">
        <f t="shared" si="2"/>
        <v>6.9800301546813115</v>
      </c>
    </row>
    <row r="17" spans="9:14" x14ac:dyDescent="0.25">
      <c r="I17" s="4">
        <f t="shared" si="5"/>
        <v>10</v>
      </c>
      <c r="J17" s="4">
        <f t="shared" si="3"/>
        <v>100</v>
      </c>
      <c r="K17" s="3">
        <f>I17*60</f>
        <v>600</v>
      </c>
      <c r="L17" s="7">
        <f t="shared" si="4"/>
        <v>785.39816339744834</v>
      </c>
      <c r="M17" s="6">
        <f>L17*60</f>
        <v>47123.889803846898</v>
      </c>
      <c r="N17" s="4">
        <f>M17/6076.12</f>
        <v>7.7555890607570124</v>
      </c>
    </row>
    <row r="18" spans="9:14" x14ac:dyDescent="0.25">
      <c r="I18" s="4">
        <f t="shared" si="5"/>
        <v>11</v>
      </c>
      <c r="J18" s="4">
        <f t="shared" si="3"/>
        <v>110</v>
      </c>
      <c r="K18" s="3">
        <f t="shared" ref="K18:K43" si="6">I18*60</f>
        <v>660</v>
      </c>
      <c r="L18" s="7">
        <f t="shared" si="4"/>
        <v>863.93797973719313</v>
      </c>
      <c r="M18" s="6">
        <f t="shared" ref="M18:M43" si="7">L18*60</f>
        <v>51836.278784231588</v>
      </c>
      <c r="N18" s="4">
        <f t="shared" ref="N18:N43" si="8">M18/6076.12</f>
        <v>8.5311479668327141</v>
      </c>
    </row>
    <row r="19" spans="9:14" x14ac:dyDescent="0.25">
      <c r="I19" s="4">
        <f t="shared" si="5"/>
        <v>12</v>
      </c>
      <c r="J19" s="4">
        <f t="shared" si="3"/>
        <v>120</v>
      </c>
      <c r="K19" s="3">
        <f t="shared" si="6"/>
        <v>720</v>
      </c>
      <c r="L19" s="7">
        <f t="shared" si="4"/>
        <v>942.47779607693803</v>
      </c>
      <c r="M19" s="6">
        <f t="shared" si="7"/>
        <v>56548.667764616279</v>
      </c>
      <c r="N19" s="4">
        <f t="shared" si="8"/>
        <v>9.3067068729084159</v>
      </c>
    </row>
    <row r="20" spans="9:14" x14ac:dyDescent="0.25">
      <c r="I20" s="4">
        <f t="shared" si="5"/>
        <v>13</v>
      </c>
      <c r="J20" s="4">
        <f t="shared" si="3"/>
        <v>130</v>
      </c>
      <c r="K20" s="3">
        <f t="shared" si="6"/>
        <v>780</v>
      </c>
      <c r="L20" s="7">
        <f t="shared" si="4"/>
        <v>1021.0176124166828</v>
      </c>
      <c r="M20" s="6">
        <f t="shared" si="7"/>
        <v>61261.056745000969</v>
      </c>
      <c r="N20" s="4">
        <f t="shared" si="8"/>
        <v>10.082265778984116</v>
      </c>
    </row>
    <row r="21" spans="9:14" x14ac:dyDescent="0.25">
      <c r="I21" s="4">
        <f t="shared" si="5"/>
        <v>14</v>
      </c>
      <c r="J21" s="4">
        <f t="shared" si="3"/>
        <v>140</v>
      </c>
      <c r="K21" s="3">
        <f t="shared" si="6"/>
        <v>840</v>
      </c>
      <c r="L21" s="7">
        <f t="shared" ref="L21:L36" si="9">K21*(G$12)</f>
        <v>1099.5574287564277</v>
      </c>
      <c r="M21" s="6">
        <f t="shared" si="7"/>
        <v>65973.445725385667</v>
      </c>
      <c r="N21" s="4">
        <f t="shared" si="8"/>
        <v>10.857824685059819</v>
      </c>
    </row>
    <row r="22" spans="9:14" x14ac:dyDescent="0.25">
      <c r="I22" s="4">
        <f t="shared" si="5"/>
        <v>15</v>
      </c>
      <c r="J22" s="4">
        <f t="shared" si="3"/>
        <v>150</v>
      </c>
      <c r="K22" s="3">
        <f t="shared" si="6"/>
        <v>900</v>
      </c>
      <c r="L22" s="7">
        <f t="shared" si="9"/>
        <v>1178.0972450961724</v>
      </c>
      <c r="M22" s="6">
        <f t="shared" si="7"/>
        <v>70685.83470577035</v>
      </c>
      <c r="N22" s="4">
        <f t="shared" si="8"/>
        <v>11.633383591135519</v>
      </c>
    </row>
    <row r="23" spans="9:14" x14ac:dyDescent="0.25">
      <c r="I23" s="4">
        <f t="shared" si="5"/>
        <v>16</v>
      </c>
      <c r="J23" s="4">
        <f t="shared" si="3"/>
        <v>160</v>
      </c>
      <c r="K23" s="3">
        <f t="shared" si="6"/>
        <v>960</v>
      </c>
      <c r="L23" s="7">
        <f t="shared" si="9"/>
        <v>1256.6370614359173</v>
      </c>
      <c r="M23" s="6">
        <f t="shared" si="7"/>
        <v>75398.223686155034</v>
      </c>
      <c r="N23" s="4">
        <f t="shared" si="8"/>
        <v>12.408942497211219</v>
      </c>
    </row>
    <row r="24" spans="9:14" x14ac:dyDescent="0.25">
      <c r="I24" s="4">
        <f t="shared" si="5"/>
        <v>17</v>
      </c>
      <c r="J24" s="4">
        <f t="shared" si="3"/>
        <v>170</v>
      </c>
      <c r="K24" s="3">
        <f t="shared" si="6"/>
        <v>1020</v>
      </c>
      <c r="L24" s="7">
        <f t="shared" si="9"/>
        <v>1335.1768777756622</v>
      </c>
      <c r="M24" s="6">
        <f t="shared" si="7"/>
        <v>80110.612666539731</v>
      </c>
      <c r="N24" s="4">
        <f t="shared" si="8"/>
        <v>13.184501403286921</v>
      </c>
    </row>
    <row r="25" spans="9:14" x14ac:dyDescent="0.25">
      <c r="I25" s="4">
        <f>I24+($G$13/2)</f>
        <v>18</v>
      </c>
      <c r="J25" s="4">
        <f t="shared" si="3"/>
        <v>180</v>
      </c>
      <c r="K25" s="3">
        <f t="shared" si="6"/>
        <v>1080</v>
      </c>
      <c r="L25" s="7">
        <f t="shared" si="9"/>
        <v>1413.7166941154069</v>
      </c>
      <c r="M25" s="6">
        <f t="shared" si="7"/>
        <v>84823.001646924415</v>
      </c>
      <c r="N25" s="4">
        <f t="shared" si="8"/>
        <v>13.960060309362623</v>
      </c>
    </row>
    <row r="26" spans="9:14" x14ac:dyDescent="0.25">
      <c r="I26" s="4">
        <f t="shared" si="5"/>
        <v>19</v>
      </c>
      <c r="J26" s="4">
        <f t="shared" si="3"/>
        <v>190</v>
      </c>
      <c r="K26" s="3">
        <f t="shared" si="6"/>
        <v>1140</v>
      </c>
      <c r="L26" s="7">
        <f t="shared" si="9"/>
        <v>1492.2565104551518</v>
      </c>
      <c r="M26" s="6">
        <f t="shared" si="7"/>
        <v>89535.390627309112</v>
      </c>
      <c r="N26" s="4">
        <f t="shared" si="8"/>
        <v>14.735619215438325</v>
      </c>
    </row>
    <row r="27" spans="9:14" x14ac:dyDescent="0.25">
      <c r="I27" s="4">
        <f>I26+($G$13/2)</f>
        <v>20</v>
      </c>
      <c r="J27" s="4">
        <f t="shared" si="3"/>
        <v>200</v>
      </c>
      <c r="K27" s="3">
        <f t="shared" si="6"/>
        <v>1200</v>
      </c>
      <c r="L27" s="7">
        <f t="shared" si="9"/>
        <v>1570.7963267948967</v>
      </c>
      <c r="M27" s="6">
        <f t="shared" si="7"/>
        <v>94247.779607693796</v>
      </c>
      <c r="N27" s="4">
        <f t="shared" si="8"/>
        <v>15.511178121514025</v>
      </c>
    </row>
    <row r="28" spans="9:14" x14ac:dyDescent="0.25">
      <c r="I28" s="4">
        <f>I27+$G$13</f>
        <v>22</v>
      </c>
      <c r="J28" s="4">
        <f t="shared" si="3"/>
        <v>220</v>
      </c>
      <c r="K28" s="3">
        <f t="shared" si="6"/>
        <v>1320</v>
      </c>
      <c r="L28" s="7">
        <f t="shared" si="9"/>
        <v>1727.8759594743863</v>
      </c>
      <c r="M28" s="6">
        <f t="shared" si="7"/>
        <v>103672.55756846318</v>
      </c>
      <c r="N28" s="4">
        <f t="shared" si="8"/>
        <v>17.062295933665428</v>
      </c>
    </row>
    <row r="29" spans="9:14" x14ac:dyDescent="0.25">
      <c r="I29" s="4">
        <f>I28+$G$13</f>
        <v>24</v>
      </c>
      <c r="J29" s="4">
        <f t="shared" si="3"/>
        <v>240</v>
      </c>
      <c r="K29" s="3">
        <f t="shared" si="6"/>
        <v>1440</v>
      </c>
      <c r="L29" s="7">
        <f t="shared" si="9"/>
        <v>1884.9555921538761</v>
      </c>
      <c r="M29" s="6">
        <f t="shared" si="7"/>
        <v>113097.33552923256</v>
      </c>
      <c r="N29" s="4">
        <f t="shared" si="8"/>
        <v>18.613413745816832</v>
      </c>
    </row>
    <row r="30" spans="9:14" x14ac:dyDescent="0.25">
      <c r="I30" s="4">
        <f>I29+$G$13</f>
        <v>26</v>
      </c>
      <c r="J30" s="4">
        <f t="shared" si="3"/>
        <v>260</v>
      </c>
      <c r="K30" s="3">
        <f t="shared" si="6"/>
        <v>1560</v>
      </c>
      <c r="L30" s="7">
        <f t="shared" si="9"/>
        <v>2042.0352248333656</v>
      </c>
      <c r="M30" s="6">
        <f t="shared" si="7"/>
        <v>122522.11349000194</v>
      </c>
      <c r="N30" s="4">
        <f t="shared" si="8"/>
        <v>20.164531557968232</v>
      </c>
    </row>
    <row r="31" spans="9:14" x14ac:dyDescent="0.25">
      <c r="I31" s="4">
        <f>I30+$G$13</f>
        <v>28</v>
      </c>
      <c r="J31" s="4">
        <f t="shared" si="3"/>
        <v>280</v>
      </c>
      <c r="K31" s="3">
        <f t="shared" si="6"/>
        <v>1680</v>
      </c>
      <c r="L31" s="7">
        <f t="shared" si="9"/>
        <v>2199.1148575128555</v>
      </c>
      <c r="M31" s="6">
        <f t="shared" si="7"/>
        <v>131946.89145077133</v>
      </c>
      <c r="N31" s="4">
        <f t="shared" si="8"/>
        <v>21.715649370119639</v>
      </c>
    </row>
    <row r="32" spans="9:14" x14ac:dyDescent="0.25">
      <c r="I32" s="4">
        <f>I31+$G$13</f>
        <v>30</v>
      </c>
      <c r="J32" s="4">
        <f t="shared" si="3"/>
        <v>300</v>
      </c>
      <c r="K32" s="3">
        <f t="shared" si="6"/>
        <v>1800</v>
      </c>
      <c r="L32" s="7">
        <f t="shared" si="9"/>
        <v>2356.1944901923448</v>
      </c>
      <c r="M32" s="6">
        <f t="shared" si="7"/>
        <v>141371.6694115407</v>
      </c>
      <c r="N32" s="4">
        <f t="shared" si="8"/>
        <v>23.266767182271039</v>
      </c>
    </row>
    <row r="33" spans="9:14" x14ac:dyDescent="0.25">
      <c r="I33" s="4">
        <f>I32+$G$13</f>
        <v>32</v>
      </c>
      <c r="J33" s="4">
        <f t="shared" si="3"/>
        <v>320</v>
      </c>
      <c r="K33" s="3">
        <f t="shared" si="6"/>
        <v>1920</v>
      </c>
      <c r="L33" s="7">
        <f t="shared" si="9"/>
        <v>2513.2741228718346</v>
      </c>
      <c r="M33" s="6">
        <f t="shared" si="7"/>
        <v>150796.44737231007</v>
      </c>
      <c r="N33" s="4">
        <f t="shared" si="8"/>
        <v>24.817884994422439</v>
      </c>
    </row>
    <row r="34" spans="9:14" x14ac:dyDescent="0.25">
      <c r="I34" s="4">
        <f>I33+$G$13</f>
        <v>34</v>
      </c>
      <c r="J34" s="4">
        <f t="shared" si="3"/>
        <v>340</v>
      </c>
      <c r="K34" s="3">
        <f t="shared" si="6"/>
        <v>2040</v>
      </c>
      <c r="L34" s="7">
        <f t="shared" si="9"/>
        <v>2670.3537555513244</v>
      </c>
      <c r="M34" s="6">
        <f t="shared" si="7"/>
        <v>160221.22533307946</v>
      </c>
      <c r="N34" s="4">
        <f t="shared" si="8"/>
        <v>26.369002806573842</v>
      </c>
    </row>
    <row r="35" spans="9:14" x14ac:dyDescent="0.25">
      <c r="I35" s="4">
        <f>I34+$G$13</f>
        <v>36</v>
      </c>
      <c r="J35" s="4">
        <f t="shared" si="3"/>
        <v>360</v>
      </c>
      <c r="K35" s="3">
        <f t="shared" si="6"/>
        <v>2160</v>
      </c>
      <c r="L35" s="7">
        <f t="shared" si="9"/>
        <v>2827.4333882308138</v>
      </c>
      <c r="M35" s="6">
        <f t="shared" si="7"/>
        <v>169646.00329384883</v>
      </c>
      <c r="N35" s="4">
        <f t="shared" si="8"/>
        <v>27.920120618725246</v>
      </c>
    </row>
    <row r="36" spans="9:14" x14ac:dyDescent="0.25">
      <c r="I36" s="4">
        <f>I35+$G$13</f>
        <v>38</v>
      </c>
      <c r="J36" s="4">
        <f t="shared" si="3"/>
        <v>380</v>
      </c>
      <c r="K36" s="3">
        <f t="shared" si="6"/>
        <v>2280</v>
      </c>
      <c r="L36" s="7">
        <f t="shared" si="9"/>
        <v>2984.5130209103036</v>
      </c>
      <c r="M36" s="6">
        <f t="shared" si="7"/>
        <v>179070.78125461822</v>
      </c>
      <c r="N36" s="4">
        <f t="shared" si="8"/>
        <v>29.47123843087665</v>
      </c>
    </row>
    <row r="37" spans="9:14" x14ac:dyDescent="0.25">
      <c r="I37" s="4">
        <f>I36+$G$13</f>
        <v>40</v>
      </c>
      <c r="J37" s="4">
        <f t="shared" si="3"/>
        <v>400</v>
      </c>
      <c r="K37" s="3">
        <f t="shared" si="6"/>
        <v>2400</v>
      </c>
      <c r="L37" s="7">
        <f>K37*(G$12)</f>
        <v>3141.5926535897934</v>
      </c>
      <c r="M37" s="6">
        <f t="shared" si="7"/>
        <v>188495.55921538759</v>
      </c>
      <c r="N37" s="4">
        <f t="shared" si="8"/>
        <v>31.02235624302805</v>
      </c>
    </row>
    <row r="38" spans="9:14" x14ac:dyDescent="0.25">
      <c r="I38" s="4">
        <f>I37+$G$13</f>
        <v>42</v>
      </c>
      <c r="J38" s="4">
        <f t="shared" si="3"/>
        <v>420</v>
      </c>
      <c r="K38" s="3">
        <f t="shared" si="6"/>
        <v>2520</v>
      </c>
      <c r="L38" s="7">
        <f>K38*(G$12)</f>
        <v>3298.6722862692832</v>
      </c>
      <c r="M38" s="6">
        <f t="shared" si="7"/>
        <v>197920.33717615699</v>
      </c>
      <c r="N38" s="4">
        <f t="shared" si="8"/>
        <v>32.573474055179453</v>
      </c>
    </row>
    <row r="39" spans="9:14" x14ac:dyDescent="0.25">
      <c r="I39" s="4">
        <f>I38+$G$13</f>
        <v>44</v>
      </c>
      <c r="J39" s="4">
        <f t="shared" si="3"/>
        <v>440</v>
      </c>
      <c r="K39" s="3">
        <f t="shared" si="6"/>
        <v>2640</v>
      </c>
      <c r="L39" s="7">
        <f>K39*(G$12)</f>
        <v>3455.7519189487725</v>
      </c>
      <c r="M39" s="6">
        <f t="shared" si="7"/>
        <v>207345.11513692635</v>
      </c>
      <c r="N39" s="4">
        <f t="shared" si="8"/>
        <v>34.124591867330857</v>
      </c>
    </row>
    <row r="40" spans="9:14" x14ac:dyDescent="0.25">
      <c r="I40" s="4">
        <f>I39+$G$13</f>
        <v>46</v>
      </c>
      <c r="J40" s="4">
        <f t="shared" si="3"/>
        <v>460</v>
      </c>
      <c r="K40" s="3">
        <f t="shared" si="6"/>
        <v>2760</v>
      </c>
      <c r="L40" s="7">
        <f>K40*(G$12)</f>
        <v>3612.8315516282623</v>
      </c>
      <c r="M40" s="6">
        <f t="shared" si="7"/>
        <v>216769.89309769575</v>
      </c>
      <c r="N40" s="4">
        <f t="shared" si="8"/>
        <v>35.67570967948226</v>
      </c>
    </row>
    <row r="41" spans="9:14" x14ac:dyDescent="0.25">
      <c r="I41" s="4">
        <f>I40+$G$13</f>
        <v>48</v>
      </c>
      <c r="J41" s="4">
        <f t="shared" si="3"/>
        <v>480</v>
      </c>
      <c r="K41" s="3">
        <f t="shared" si="6"/>
        <v>2880</v>
      </c>
      <c r="L41" s="7">
        <f>K41*(G$12)</f>
        <v>3769.9111843077521</v>
      </c>
      <c r="M41" s="6">
        <f t="shared" si="7"/>
        <v>226194.67105846512</v>
      </c>
      <c r="N41" s="4">
        <f t="shared" si="8"/>
        <v>37.226827491633664</v>
      </c>
    </row>
    <row r="42" spans="9:14" x14ac:dyDescent="0.25">
      <c r="I42" s="4">
        <f>I41+$G$13</f>
        <v>50</v>
      </c>
      <c r="J42" s="4">
        <f t="shared" si="3"/>
        <v>500</v>
      </c>
      <c r="K42" s="3">
        <f t="shared" si="6"/>
        <v>3000</v>
      </c>
      <c r="L42" s="7">
        <f>K42*(G$12)</f>
        <v>3926.9908169872415</v>
      </c>
      <c r="M42" s="6">
        <f t="shared" si="7"/>
        <v>235619.44901923448</v>
      </c>
      <c r="N42" s="4">
        <f t="shared" si="8"/>
        <v>38.77794530378506</v>
      </c>
    </row>
    <row r="43" spans="9:14" x14ac:dyDescent="0.25">
      <c r="I43" s="4">
        <f>I42+$G$13</f>
        <v>52</v>
      </c>
      <c r="J43" s="4">
        <f t="shared" si="3"/>
        <v>520</v>
      </c>
      <c r="K43" s="3">
        <f t="shared" si="6"/>
        <v>3120</v>
      </c>
      <c r="L43" s="7">
        <f>K43*(G$12)</f>
        <v>4084.0704496667313</v>
      </c>
      <c r="M43" s="6">
        <f t="shared" si="7"/>
        <v>245044.22698000388</v>
      </c>
      <c r="N43" s="4">
        <f t="shared" si="8"/>
        <v>40.329063115936464</v>
      </c>
    </row>
  </sheetData>
  <mergeCells count="1">
    <mergeCell ref="I6:N6"/>
  </mergeCells>
  <pageMargins left="0.25" right="0.25" top="0.75" bottom="0.75" header="0.3" footer="0.3"/>
  <pageSetup orientation="portrait" horizontalDpi="4294967293" r:id="rId1"/>
  <ignoredErrors>
    <ignoredError sqref="I9:I4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2021-04-27T11:52:00Z</cp:lastPrinted>
  <dcterms:created xsi:type="dcterms:W3CDTF">2021-04-24T11:55:31Z</dcterms:created>
  <dcterms:modified xsi:type="dcterms:W3CDTF">2021-04-27T12:03:47Z</dcterms:modified>
</cp:coreProperties>
</file>